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535"/>
  </bookViews>
  <sheets>
    <sheet name="Лист1" sheetId="8" r:id="rId1"/>
  </sheets>
  <definedNames>
    <definedName name="_xlnm._FilterDatabase" localSheetId="0" hidden="1">Лист1!$A$12:$H$25</definedName>
    <definedName name="Boss_FIO">#REF!</definedName>
    <definedName name="Budget_Level">#REF!</definedName>
    <definedName name="Buh_Dol">#REF!</definedName>
    <definedName name="Buh_FIO">#REF!</definedName>
    <definedName name="Chef_Dol">#REF!</definedName>
    <definedName name="Chef_FIO">#REF!</definedName>
    <definedName name="dDate1">#REF!</definedName>
    <definedName name="dDate2">#REF!</definedName>
    <definedName name="Footer">#REF!</definedName>
    <definedName name="nOtborLink1">#REF!</definedName>
    <definedName name="nOtborLink2">#REF!</definedName>
    <definedName name="nOtborLink3">#REF!</definedName>
    <definedName name="nOtborLink4">#REF!</definedName>
    <definedName name="nOtborLink5">#REF!</definedName>
    <definedName name="nOtborLink6">#REF!</definedName>
    <definedName name="nOtborLink7">#REF!</definedName>
    <definedName name="nOtborLink8">#REF!</definedName>
    <definedName name="Rash_Date">#REF!</definedName>
    <definedName name="Struct_Podraz">#REF!</definedName>
    <definedName name="Today">#REF!</definedName>
    <definedName name="Today2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</definedNames>
  <calcPr calcId="145621"/>
</workbook>
</file>

<file path=xl/calcChain.xml><?xml version="1.0" encoding="utf-8"?>
<calcChain xmlns="http://schemas.openxmlformats.org/spreadsheetml/2006/main">
  <c r="G11" i="8" l="1"/>
  <c r="D10" i="8"/>
  <c r="D9" i="8"/>
  <c r="D8" i="8"/>
  <c r="D7" i="8"/>
  <c r="F10" i="8"/>
  <c r="F9" i="8"/>
  <c r="F8" i="8"/>
  <c r="F7" i="8"/>
  <c r="H10" i="8"/>
  <c r="H9" i="8"/>
  <c r="H8" i="8"/>
  <c r="H7" i="8"/>
  <c r="H13" i="8"/>
  <c r="H14" i="8"/>
  <c r="H15" i="8"/>
  <c r="H16" i="8"/>
  <c r="H17" i="8"/>
  <c r="H18" i="8"/>
  <c r="H19" i="8"/>
  <c r="H20" i="8"/>
  <c r="H21" i="8"/>
  <c r="H22" i="8"/>
  <c r="H23" i="8"/>
  <c r="H24" i="8"/>
  <c r="H12" i="8"/>
  <c r="F13" i="8"/>
  <c r="F14" i="8"/>
  <c r="F15" i="8"/>
  <c r="F16" i="8"/>
  <c r="F17" i="8"/>
  <c r="F18" i="8"/>
  <c r="F19" i="8"/>
  <c r="F20" i="8"/>
  <c r="F21" i="8"/>
  <c r="F22" i="8"/>
  <c r="F23" i="8"/>
  <c r="F24" i="8"/>
  <c r="F12" i="8"/>
  <c r="D13" i="8"/>
  <c r="D14" i="8"/>
  <c r="D15" i="8"/>
  <c r="D16" i="8"/>
  <c r="D17" i="8"/>
  <c r="D18" i="8"/>
  <c r="D19" i="8"/>
  <c r="D20" i="8"/>
  <c r="D21" i="8"/>
  <c r="D22" i="8"/>
  <c r="D23" i="8"/>
  <c r="D24" i="8"/>
  <c r="D12" i="8"/>
  <c r="G25" i="8"/>
  <c r="B11" i="8"/>
  <c r="B25" i="8" s="1"/>
  <c r="E11" i="8" l="1"/>
  <c r="C11" i="8"/>
  <c r="D11" i="8" l="1"/>
  <c r="C25" i="8"/>
  <c r="F11" i="8"/>
  <c r="E25" i="8"/>
  <c r="H11" i="8"/>
</calcChain>
</file>

<file path=xl/sharedStrings.xml><?xml version="1.0" encoding="utf-8"?>
<sst xmlns="http://schemas.openxmlformats.org/spreadsheetml/2006/main" count="37" uniqueCount="31">
  <si>
    <t>Темп роста, %</t>
  </si>
  <si>
    <t>тыс. рублей</t>
  </si>
  <si>
    <t>Параметры бюджета</t>
  </si>
  <si>
    <t>Общий объем расходов</t>
  </si>
  <si>
    <t>Общий объем доходов</t>
  </si>
  <si>
    <t>Сумма</t>
  </si>
  <si>
    <t>Прогноз</t>
  </si>
  <si>
    <t>Общегосударственные вопросы</t>
  </si>
  <si>
    <t>Национальная оборона</t>
  </si>
  <si>
    <t>Жилищно-коммунальное хозяйство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</si>
  <si>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</si>
  <si>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</si>
  <si>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</si>
  <si>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х</t>
  </si>
  <si>
    <t xml:space="preserve">Национальная безопасность и правоохранительная деятельность </t>
  </si>
  <si>
    <t xml:space="preserve"> Национальная экономика</t>
  </si>
  <si>
    <t xml:space="preserve"> Охрана окружающей среды </t>
  </si>
  <si>
    <t xml:space="preserve"> Образование</t>
  </si>
  <si>
    <t xml:space="preserve"> Культура и кинематография </t>
  </si>
  <si>
    <t xml:space="preserve"> Здравоохранение </t>
  </si>
  <si>
    <t xml:space="preserve"> Социальная политика</t>
  </si>
  <si>
    <t>Дефицит бюджета(-), профицит бюджета (+)</t>
  </si>
  <si>
    <t>Налоговые доходы</t>
  </si>
  <si>
    <t>Неналоговые доходы</t>
  </si>
  <si>
    <t>Безвозмездные поступления</t>
  </si>
  <si>
    <t>2024 год</t>
  </si>
  <si>
    <t>2025 год</t>
  </si>
  <si>
    <t>Прогноз основных характеристик (общий объем доходов, общий объем расходов, дефицита (профицита) бюджета) консолидированного бюджета Мурманской области на 2024 год и на плановый период 2025 и 2026 годов</t>
  </si>
  <si>
    <t>2023 год
ожидаемая оценка</t>
  </si>
  <si>
    <t>2026 год</t>
  </si>
  <si>
    <t>В основу прогноза взят базовый сценарий социально-экономического развития экономики, который предусматривает умеренные траектории развития экономики и социальной сферы с учетом относительно оптимистических изменений внешних условий, активной переориентации экспортных рынков, а также дальнейшей адаптации экономики в текущей геополитической обстановке. 
Базовый вариант характеризуется ускоренным экономическим ростом, сохранением инвестиционной активности и реализацией ключевых инвестиционных проектов в запланированные сроки, ростом реальных располагаемых денежных доходов населения и реальной среднемесячной заработной платы, а также миграционным приростом с 2024 года.
Также данный вариант учитывает достижение национальных целей развития, ключевых целевых ориентиров национальных, федеральных (региональных) проектов.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</si>
</sst>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%"/>
    <numFmt numFmtId="168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 Cyr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165" fontId="2" fillId="0" borderId="0" applyFont="0" applyFill="0" applyBorder="0" applyAlignment="0" applyProtection="0"/>
    <xf numFmtId="0" fontId="4" fillId="0" borderId="0">
      <alignment vertical="top" wrapText="1"/>
    </xf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</cellStyleXfs>
  <cellXfs count="28">
    <xf numFmtId="0" fontId="0" fillId="0" borderId="0" xfId="0"/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167" fontId="9" fillId="0" borderId="2" xfId="2" applyNumberFormat="1" applyFont="1" applyFill="1" applyBorder="1" applyAlignment="1">
      <alignment horizontal="center" vertical="center"/>
    </xf>
    <xf numFmtId="49" fontId="12" fillId="0" borderId="0" xfId="0" applyNumberFormat="1" applyFont="1" applyFill="1"/>
    <xf numFmtId="3" fontId="12" fillId="0" borderId="0" xfId="0" applyNumberFormat="1" applyFont="1" applyFill="1" applyAlignment="1">
      <alignment horizontal="right"/>
    </xf>
    <xf numFmtId="3" fontId="0" fillId="0" borderId="0" xfId="0" applyNumberFormat="1"/>
    <xf numFmtId="0" fontId="0" fillId="0" borderId="0" xfId="0" applyFill="1"/>
    <xf numFmtId="3" fontId="13" fillId="2" borderId="4" xfId="0" applyNumberFormat="1" applyFont="1" applyFill="1" applyBorder="1" applyAlignment="1">
      <alignment horizontal="center" vertical="center" wrapText="1"/>
    </xf>
    <xf numFmtId="167" fontId="14" fillId="2" borderId="4" xfId="0" applyNumberFormat="1" applyFont="1" applyFill="1" applyBorder="1" applyAlignment="1">
      <alignment horizontal="center" vertical="center" wrapText="1"/>
    </xf>
    <xf numFmtId="167" fontId="14" fillId="2" borderId="2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3" fontId="16" fillId="0" borderId="0" xfId="0" applyNumberFormat="1" applyFont="1" applyFill="1" applyAlignment="1">
      <alignment horizontal="right"/>
    </xf>
    <xf numFmtId="3" fontId="16" fillId="0" borderId="0" xfId="0" applyNumberFormat="1" applyFont="1" applyFill="1"/>
    <xf numFmtId="0" fontId="15" fillId="0" borderId="0" xfId="0" applyFont="1"/>
    <xf numFmtId="3" fontId="15" fillId="0" borderId="0" xfId="0" applyNumberFormat="1" applyFont="1"/>
    <xf numFmtId="3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2" applyNumberFormat="1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</cellXfs>
  <cellStyles count="10">
    <cellStyle name="Денежный" xfId="1" builtinId="4"/>
    <cellStyle name="Денежный 2" xfId="4"/>
    <cellStyle name="Обычный" xfId="0" builtinId="0"/>
    <cellStyle name="Обычный 2" xfId="2"/>
    <cellStyle name="Обычный 2 2" xfId="3"/>
    <cellStyle name="Обычный 3" xfId="5"/>
    <cellStyle name="Обычный 4" xfId="8"/>
    <cellStyle name="Обычный 4 2" xfId="9"/>
    <cellStyle name="Тысячи [0]_К-т по сел.хоз-ву" xfId="6"/>
    <cellStyle name="Тысячи_К-т по сел.хоз-ву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zoomScale="85" zoomScaleNormal="85" workbookViewId="0">
      <selection activeCell="K13" sqref="K13"/>
    </sheetView>
  </sheetViews>
  <sheetFormatPr defaultRowHeight="15" x14ac:dyDescent="0.25"/>
  <cols>
    <col min="1" max="1" width="36.85546875" customWidth="1"/>
    <col min="2" max="2" width="21.7109375" customWidth="1"/>
    <col min="3" max="3" width="17" style="18" customWidth="1"/>
    <col min="4" max="4" width="15.140625" style="18" customWidth="1"/>
    <col min="5" max="5" width="17.140625" style="18" customWidth="1"/>
    <col min="6" max="6" width="14.42578125" style="18" customWidth="1"/>
    <col min="7" max="7" width="18.85546875" style="18" customWidth="1"/>
    <col min="8" max="8" width="13.140625" style="18" customWidth="1"/>
    <col min="9" max="9" width="17.42578125" customWidth="1"/>
    <col min="11" max="11" width="30" customWidth="1"/>
  </cols>
  <sheetData>
    <row r="1" spans="1:9" ht="79.5" customHeight="1" x14ac:dyDescent="0.25">
      <c r="A1" s="23" t="s">
        <v>27</v>
      </c>
      <c r="B1" s="23"/>
      <c r="C1" s="23"/>
      <c r="D1" s="23"/>
      <c r="E1" s="23"/>
      <c r="F1" s="23"/>
      <c r="G1" s="23"/>
      <c r="H1" s="23"/>
    </row>
    <row r="2" spans="1:9" x14ac:dyDescent="0.25">
      <c r="A2" s="8"/>
      <c r="B2" s="9"/>
      <c r="C2" s="16"/>
      <c r="D2" s="16"/>
      <c r="E2" s="16"/>
      <c r="F2" s="16"/>
      <c r="G2" s="16"/>
      <c r="H2" s="16"/>
    </row>
    <row r="3" spans="1:9" ht="18.75" x14ac:dyDescent="0.25">
      <c r="A3" s="8"/>
      <c r="B3" s="9"/>
      <c r="C3" s="17"/>
      <c r="D3" s="17"/>
      <c r="E3" s="17"/>
      <c r="F3" s="17"/>
      <c r="G3" s="24" t="s">
        <v>1</v>
      </c>
      <c r="H3" s="24"/>
    </row>
    <row r="4" spans="1:9" ht="18.75" x14ac:dyDescent="0.25">
      <c r="A4" s="27" t="s">
        <v>2</v>
      </c>
      <c r="B4" s="26" t="s">
        <v>28</v>
      </c>
      <c r="C4" s="25" t="s">
        <v>6</v>
      </c>
      <c r="D4" s="25"/>
      <c r="E4" s="25"/>
      <c r="F4" s="25"/>
      <c r="G4" s="25"/>
      <c r="H4" s="25"/>
    </row>
    <row r="5" spans="1:9" ht="18.75" x14ac:dyDescent="0.25">
      <c r="A5" s="27"/>
      <c r="B5" s="26"/>
      <c r="C5" s="26" t="s">
        <v>25</v>
      </c>
      <c r="D5" s="26"/>
      <c r="E5" s="26" t="s">
        <v>26</v>
      </c>
      <c r="F5" s="26"/>
      <c r="G5" s="26" t="s">
        <v>29</v>
      </c>
      <c r="H5" s="26"/>
    </row>
    <row r="6" spans="1:9" ht="47.25" customHeight="1" x14ac:dyDescent="0.25">
      <c r="A6" s="27"/>
      <c r="B6" s="26"/>
      <c r="C6" s="20" t="s">
        <v>5</v>
      </c>
      <c r="D6" s="21" t="s">
        <v>0</v>
      </c>
      <c r="E6" s="20" t="s">
        <v>5</v>
      </c>
      <c r="F6" s="21" t="s">
        <v>0</v>
      </c>
      <c r="G6" s="20" t="s">
        <v>5</v>
      </c>
      <c r="H6" s="21" t="s">
        <v>0</v>
      </c>
    </row>
    <row r="7" spans="1:9" ht="19.5" x14ac:dyDescent="0.25">
      <c r="A7" s="1" t="s">
        <v>4</v>
      </c>
      <c r="B7" s="12">
        <v>139101688.81084293</v>
      </c>
      <c r="C7" s="12">
        <v>151157189.11764109</v>
      </c>
      <c r="D7" s="13">
        <f t="shared" ref="D7:D11" si="0">C7/B7</f>
        <v>1.0866668148306367</v>
      </c>
      <c r="E7" s="12">
        <v>152284349.1531373</v>
      </c>
      <c r="F7" s="13">
        <f t="shared" ref="F7:F11" si="1">E7/C7</f>
        <v>1.0074568734843234</v>
      </c>
      <c r="G7" s="12">
        <v>160338342.34674558</v>
      </c>
      <c r="H7" s="13">
        <f t="shared" ref="H7:H11" si="2">G7/E7</f>
        <v>1.0528878590505002</v>
      </c>
    </row>
    <row r="8" spans="1:9" ht="18.75" x14ac:dyDescent="0.25">
      <c r="A8" s="3" t="s">
        <v>22</v>
      </c>
      <c r="B8" s="4">
        <v>119024764.98438293</v>
      </c>
      <c r="C8" s="4">
        <v>132885883.94377109</v>
      </c>
      <c r="D8" s="7">
        <f t="shared" si="0"/>
        <v>1.1164557557513923</v>
      </c>
      <c r="E8" s="4">
        <v>138168681.67897728</v>
      </c>
      <c r="F8" s="7">
        <f t="shared" si="1"/>
        <v>1.0397543936076876</v>
      </c>
      <c r="G8" s="4">
        <v>149069030.50620559</v>
      </c>
      <c r="H8" s="7">
        <f t="shared" si="2"/>
        <v>1.0788916033269704</v>
      </c>
    </row>
    <row r="9" spans="1:9" ht="18.75" x14ac:dyDescent="0.25">
      <c r="A9" s="3" t="s">
        <v>23</v>
      </c>
      <c r="B9" s="4">
        <v>4026647.1371199996</v>
      </c>
      <c r="C9" s="4">
        <v>4004863.5585000003</v>
      </c>
      <c r="D9" s="7">
        <f t="shared" si="0"/>
        <v>0.99459014463443163</v>
      </c>
      <c r="E9" s="4">
        <v>3963818.1741600004</v>
      </c>
      <c r="F9" s="7">
        <f t="shared" si="1"/>
        <v>0.98975111542741967</v>
      </c>
      <c r="G9" s="4">
        <v>3962264.9509300007</v>
      </c>
      <c r="H9" s="7">
        <f t="shared" si="2"/>
        <v>0.99960814972792522</v>
      </c>
    </row>
    <row r="10" spans="1:9" ht="18.75" x14ac:dyDescent="0.25">
      <c r="A10" s="5" t="s">
        <v>24</v>
      </c>
      <c r="B10" s="4">
        <v>16050276.689339999</v>
      </c>
      <c r="C10" s="4">
        <v>14266441.61537</v>
      </c>
      <c r="D10" s="7">
        <f t="shared" si="0"/>
        <v>0.88885954376383081</v>
      </c>
      <c r="E10" s="4">
        <v>10151849.300000001</v>
      </c>
      <c r="F10" s="7">
        <f t="shared" si="1"/>
        <v>0.71158944701829996</v>
      </c>
      <c r="G10" s="4">
        <v>7307046.88961</v>
      </c>
      <c r="H10" s="7">
        <f t="shared" si="2"/>
        <v>0.71977495662883795</v>
      </c>
    </row>
    <row r="11" spans="1:9" ht="19.5" x14ac:dyDescent="0.25">
      <c r="A11" s="2" t="s">
        <v>3</v>
      </c>
      <c r="B11" s="12">
        <f>SUM(B12:B24)</f>
        <v>156611191.96906</v>
      </c>
      <c r="C11" s="12">
        <f>SUM(C12:C24)</f>
        <v>169001438.659466</v>
      </c>
      <c r="D11" s="14">
        <f t="shared" si="0"/>
        <v>1.0791146950267374</v>
      </c>
      <c r="E11" s="12">
        <f>SUM(E12:E24)</f>
        <v>155318324.92038444</v>
      </c>
      <c r="F11" s="14">
        <f t="shared" si="1"/>
        <v>0.91903551917890636</v>
      </c>
      <c r="G11" s="12">
        <f>SUM(G12:G24)</f>
        <v>158255899.64381087</v>
      </c>
      <c r="H11" s="14">
        <f t="shared" si="2"/>
        <v>1.0189132526695239</v>
      </c>
      <c r="I11" s="15"/>
    </row>
    <row r="12" spans="1:9" ht="37.5" x14ac:dyDescent="0.25">
      <c r="A12" s="3" t="s">
        <v>7</v>
      </c>
      <c r="B12" s="4">
        <v>10582500.649976375</v>
      </c>
      <c r="C12" s="4">
        <v>11101590.313239999</v>
      </c>
      <c r="D12" s="7">
        <f>C12/B12</f>
        <v>1.0490517015243257</v>
      </c>
      <c r="E12" s="4">
        <v>10519458.664274495</v>
      </c>
      <c r="F12" s="7">
        <f>E12/C12</f>
        <v>0.9475632199945947</v>
      </c>
      <c r="G12" s="4">
        <v>10697174.333480094</v>
      </c>
      <c r="H12" s="7">
        <f>G12/E12</f>
        <v>1.0168939937764236</v>
      </c>
    </row>
    <row r="13" spans="1:9" ht="18.75" x14ac:dyDescent="0.25">
      <c r="A13" s="3" t="s">
        <v>8</v>
      </c>
      <c r="B13" s="4">
        <v>130365.12696003202</v>
      </c>
      <c r="C13" s="4">
        <v>37344.976316974862</v>
      </c>
      <c r="D13" s="7">
        <f t="shared" ref="D13:D24" si="3">C13/B13</f>
        <v>0.28646446475232801</v>
      </c>
      <c r="E13" s="4">
        <v>43021.306030643114</v>
      </c>
      <c r="F13" s="7">
        <f t="shared" ref="F13:F24" si="4">E13/C13</f>
        <v>1.1519971432165059</v>
      </c>
      <c r="G13" s="4">
        <v>50530.154750238158</v>
      </c>
      <c r="H13" s="7">
        <f t="shared" ref="H13:H24" si="5">G13/E13</f>
        <v>1.1745379071999036</v>
      </c>
    </row>
    <row r="14" spans="1:9" ht="56.25" x14ac:dyDescent="0.25">
      <c r="A14" s="3" t="s">
        <v>14</v>
      </c>
      <c r="B14" s="4">
        <v>3059097.2170908274</v>
      </c>
      <c r="C14" s="4">
        <v>3364981.7522536577</v>
      </c>
      <c r="D14" s="7">
        <f t="shared" si="3"/>
        <v>1.0999917666734775</v>
      </c>
      <c r="E14" s="4">
        <v>3381206.902335993</v>
      </c>
      <c r="F14" s="7">
        <f t="shared" si="4"/>
        <v>1.0048217646563666</v>
      </c>
      <c r="G14" s="4">
        <v>3525223.5119489818</v>
      </c>
      <c r="H14" s="7">
        <f t="shared" si="5"/>
        <v>1.0425932555365043</v>
      </c>
    </row>
    <row r="15" spans="1:9" ht="18.75" x14ac:dyDescent="0.25">
      <c r="A15" s="3" t="s">
        <v>15</v>
      </c>
      <c r="B15" s="4">
        <v>22400768.581358775</v>
      </c>
      <c r="C15" s="4">
        <v>24211476.679390211</v>
      </c>
      <c r="D15" s="7">
        <f t="shared" si="3"/>
        <v>1.080832409453051</v>
      </c>
      <c r="E15" s="4">
        <v>16505532.527598482</v>
      </c>
      <c r="F15" s="7">
        <f t="shared" si="4"/>
        <v>0.6817234960992139</v>
      </c>
      <c r="G15" s="4">
        <v>16581367.770520773</v>
      </c>
      <c r="H15" s="7">
        <f t="shared" si="5"/>
        <v>1.0045945347595111</v>
      </c>
    </row>
    <row r="16" spans="1:9" ht="37.5" x14ac:dyDescent="0.25">
      <c r="A16" s="3" t="s">
        <v>9</v>
      </c>
      <c r="B16" s="4">
        <v>20220433.822858799</v>
      </c>
      <c r="C16" s="4">
        <v>20303028.340492923</v>
      </c>
      <c r="D16" s="7">
        <f t="shared" si="3"/>
        <v>1.0040847055190651</v>
      </c>
      <c r="E16" s="4">
        <v>19230769.019134488</v>
      </c>
      <c r="F16" s="7">
        <f t="shared" si="4"/>
        <v>0.94718722235047614</v>
      </c>
      <c r="G16" s="4">
        <v>17717155.53219761</v>
      </c>
      <c r="H16" s="7">
        <f t="shared" si="5"/>
        <v>0.92129209781310129</v>
      </c>
    </row>
    <row r="17" spans="1:11" ht="18.75" x14ac:dyDescent="0.25">
      <c r="A17" s="3" t="s">
        <v>16</v>
      </c>
      <c r="B17" s="4">
        <v>1717743.3037379622</v>
      </c>
      <c r="C17" s="4">
        <v>1002514.629149121</v>
      </c>
      <c r="D17" s="7">
        <f t="shared" si="3"/>
        <v>0.58362307509367672</v>
      </c>
      <c r="E17" s="4">
        <v>1028492.480076411</v>
      </c>
      <c r="F17" s="7">
        <f t="shared" si="4"/>
        <v>1.0259126901213786</v>
      </c>
      <c r="G17" s="4">
        <v>892074.32470703276</v>
      </c>
      <c r="H17" s="7">
        <f t="shared" si="5"/>
        <v>0.86736105706942723</v>
      </c>
    </row>
    <row r="18" spans="1:11" ht="18.75" x14ac:dyDescent="0.25">
      <c r="A18" s="3" t="s">
        <v>17</v>
      </c>
      <c r="B18" s="4">
        <v>41136942.874004416</v>
      </c>
      <c r="C18" s="4">
        <v>46211662.570054971</v>
      </c>
      <c r="D18" s="7">
        <f t="shared" si="3"/>
        <v>1.1233616146827821</v>
      </c>
      <c r="E18" s="4">
        <v>45770668.495257936</v>
      </c>
      <c r="F18" s="7">
        <f t="shared" si="4"/>
        <v>0.99045708268711374</v>
      </c>
      <c r="G18" s="4">
        <v>46507737.047211714</v>
      </c>
      <c r="H18" s="7">
        <f t="shared" si="5"/>
        <v>1.0161035129305604</v>
      </c>
    </row>
    <row r="19" spans="1:11" ht="18.75" x14ac:dyDescent="0.25">
      <c r="A19" s="3" t="s">
        <v>18</v>
      </c>
      <c r="B19" s="4">
        <v>6453841.3486599494</v>
      </c>
      <c r="C19" s="4">
        <v>6893038.1045362279</v>
      </c>
      <c r="D19" s="7">
        <f t="shared" si="3"/>
        <v>1.0680519913876518</v>
      </c>
      <c r="E19" s="4">
        <v>5722417.2921232227</v>
      </c>
      <c r="F19" s="7">
        <f t="shared" si="4"/>
        <v>0.83017345985036217</v>
      </c>
      <c r="G19" s="4">
        <v>6073190.7870997787</v>
      </c>
      <c r="H19" s="7">
        <f t="shared" si="5"/>
        <v>1.0612981327767528</v>
      </c>
    </row>
    <row r="20" spans="1:11" s="11" customFormat="1" ht="18.75" x14ac:dyDescent="0.25">
      <c r="A20" s="3" t="s">
        <v>19</v>
      </c>
      <c r="B20" s="4">
        <v>20307402.934680436</v>
      </c>
      <c r="C20" s="4">
        <v>21798984.919480655</v>
      </c>
      <c r="D20" s="7">
        <f t="shared" si="3"/>
        <v>1.0734501595106942</v>
      </c>
      <c r="E20" s="4">
        <v>20338421.649624694</v>
      </c>
      <c r="F20" s="7">
        <f t="shared" si="4"/>
        <v>0.93299856505929646</v>
      </c>
      <c r="G20" s="4">
        <v>20847825.972404454</v>
      </c>
      <c r="H20" s="7">
        <f t="shared" si="5"/>
        <v>1.0250464038731915</v>
      </c>
      <c r="K20"/>
    </row>
    <row r="21" spans="1:11" s="11" customFormat="1" ht="18.75" x14ac:dyDescent="0.25">
      <c r="A21" s="6" t="s">
        <v>20</v>
      </c>
      <c r="B21" s="4">
        <v>25720981.308902655</v>
      </c>
      <c r="C21" s="4">
        <v>27081280.757597163</v>
      </c>
      <c r="D21" s="7">
        <f t="shared" si="3"/>
        <v>1.0528867632365051</v>
      </c>
      <c r="E21" s="4">
        <v>27067391.91906159</v>
      </c>
      <c r="F21" s="7">
        <f t="shared" si="4"/>
        <v>0.99948714247823467</v>
      </c>
      <c r="G21" s="4">
        <v>29803284.744873647</v>
      </c>
      <c r="H21" s="7">
        <f t="shared" si="5"/>
        <v>1.1010770758406674</v>
      </c>
      <c r="K21"/>
    </row>
    <row r="22" spans="1:11" ht="18.75" x14ac:dyDescent="0.25">
      <c r="A22" s="6" t="s">
        <v>10</v>
      </c>
      <c r="B22" s="4">
        <v>3790218.6883471292</v>
      </c>
      <c r="C22" s="4">
        <v>5175542.8920074366</v>
      </c>
      <c r="D22" s="7">
        <f t="shared" si="3"/>
        <v>1.3654998082088059</v>
      </c>
      <c r="E22" s="4">
        <v>4027332.23011368</v>
      </c>
      <c r="F22" s="7">
        <f t="shared" si="4"/>
        <v>0.77814681747359637</v>
      </c>
      <c r="G22" s="4">
        <v>3863664.1251312024</v>
      </c>
      <c r="H22" s="7">
        <f t="shared" si="5"/>
        <v>0.9593606646706031</v>
      </c>
    </row>
    <row r="23" spans="1:11" ht="37.5" x14ac:dyDescent="0.25">
      <c r="A23" s="6" t="s">
        <v>11</v>
      </c>
      <c r="B23" s="4">
        <v>419962.04248265631</v>
      </c>
      <c r="C23" s="4">
        <v>465235.72494666523</v>
      </c>
      <c r="D23" s="7">
        <f t="shared" si="3"/>
        <v>1.1078042248684383</v>
      </c>
      <c r="E23" s="4">
        <v>394646.43475279282</v>
      </c>
      <c r="F23" s="7">
        <f t="shared" si="4"/>
        <v>0.84827199114606944</v>
      </c>
      <c r="G23" s="4">
        <v>414912.33948536759</v>
      </c>
      <c r="H23" s="7">
        <f t="shared" si="5"/>
        <v>1.0513520532505745</v>
      </c>
    </row>
    <row r="24" spans="1:11" ht="56.25" x14ac:dyDescent="0.25">
      <c r="A24" s="6" t="s">
        <v>12</v>
      </c>
      <c r="B24" s="4">
        <v>670934.07000000007</v>
      </c>
      <c r="C24" s="4">
        <v>1354757</v>
      </c>
      <c r="D24" s="7">
        <f t="shared" si="3"/>
        <v>2.0192103227072669</v>
      </c>
      <c r="E24" s="4">
        <v>1288966</v>
      </c>
      <c r="F24" s="7">
        <f t="shared" si="4"/>
        <v>0.95143704738192902</v>
      </c>
      <c r="G24" s="4">
        <v>1281759</v>
      </c>
      <c r="H24" s="7">
        <f t="shared" si="5"/>
        <v>0.99440869658315267</v>
      </c>
    </row>
    <row r="25" spans="1:11" ht="36" customHeight="1" x14ac:dyDescent="0.25">
      <c r="A25" s="2" t="s">
        <v>21</v>
      </c>
      <c r="B25" s="12">
        <f>B7-B11</f>
        <v>-17509503.158217072</v>
      </c>
      <c r="C25" s="12">
        <f>C7-C11</f>
        <v>-17844249.541824907</v>
      </c>
      <c r="D25" s="14" t="s">
        <v>13</v>
      </c>
      <c r="E25" s="12">
        <f>E7-E11</f>
        <v>-3033975.7672471404</v>
      </c>
      <c r="F25" s="14" t="s">
        <v>13</v>
      </c>
      <c r="G25" s="12">
        <f>G7-G11</f>
        <v>2082442.7029347122</v>
      </c>
      <c r="H25" s="14" t="s">
        <v>13</v>
      </c>
    </row>
    <row r="26" spans="1:11" ht="19.899999999999999" customHeight="1" x14ac:dyDescent="0.25">
      <c r="B26" s="10"/>
    </row>
    <row r="27" spans="1:11" x14ac:dyDescent="0.25">
      <c r="B27" s="10"/>
      <c r="C27" s="19"/>
      <c r="D27" s="19"/>
      <c r="E27" s="19"/>
      <c r="F27" s="19"/>
      <c r="G27" s="19"/>
      <c r="H27" s="19"/>
    </row>
    <row r="28" spans="1:11" ht="184.5" customHeight="1" x14ac:dyDescent="0.25">
      <c r="A28" s="22" t="s">
        <v>30</v>
      </c>
      <c r="B28" s="22"/>
      <c r="C28" s="22"/>
      <c r="D28" s="22"/>
      <c r="E28" s="22"/>
      <c r="F28" s="22"/>
      <c r="G28" s="22"/>
      <c r="H28" s="22"/>
    </row>
  </sheetData>
  <mergeCells count="9">
    <mergeCell ref="A1:H1"/>
    <mergeCell ref="G3:H3"/>
    <mergeCell ref="A28:H28"/>
    <mergeCell ref="C4:H4"/>
    <mergeCell ref="C5:D5"/>
    <mergeCell ref="E5:F5"/>
    <mergeCell ref="G5:H5"/>
    <mergeCell ref="A4:A6"/>
    <mergeCell ref="B4:B6"/>
  </mergeCells>
  <pageMargins left="0.51181102362204722" right="0.39370078740157483" top="0.74803149606299213" bottom="0.74803149606299213" header="0.31496062992125984" footer="0.31496062992125984"/>
  <pageSetup paperSize="9" scale="6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2023-10-30T13:59:15Z</dcterms:modified>
</cp:coreProperties>
</file>